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599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<sst xmlns="http://schemas.openxmlformats.org/spreadsheetml/2006/main" count="136" uniqueCount="66">
  <si>
    <t>«Утверждено»</t>
  </si>
  <si>
    <t>ТСЖ «ОНЕГА»</t>
  </si>
  <si>
    <t>ПЛАН-СМЕТА</t>
  </si>
  <si>
    <t>Общая площадь: 13 492.6</t>
  </si>
  <si>
    <t>Жилая площадь: 10073</t>
  </si>
  <si>
    <t>№</t>
  </si>
  <si>
    <t>Наименование статьи расходов</t>
  </si>
  <si>
    <t>Кол-во кв.м.</t>
  </si>
  <si>
    <t>Расчет на месяц</t>
  </si>
  <si>
    <t>Расчет на год</t>
  </si>
  <si>
    <t>Квартиры</t>
  </si>
  <si>
    <t>Встроенные помещения</t>
  </si>
  <si>
    <t>Обслуживание лифтов</t>
  </si>
  <si>
    <t>Текущий ремонт</t>
  </si>
  <si>
    <t>Обслуживание газовых сетей</t>
  </si>
  <si>
    <t>Домофон</t>
  </si>
  <si>
    <t>Водоотведение</t>
  </si>
  <si>
    <t>Резервный фонд</t>
  </si>
  <si>
    <t xml:space="preserve">Квартиры </t>
  </si>
  <si>
    <t>Освещение МОП</t>
  </si>
  <si>
    <t>2. ПЛАНИРУЕМЫЕ РАСХОДЫ:</t>
  </si>
  <si>
    <t>Юрист-консульт</t>
  </si>
  <si>
    <t>Телевидение(кв.)</t>
  </si>
  <si>
    <t>ВСЕГО:</t>
  </si>
  <si>
    <t>%</t>
  </si>
  <si>
    <t>Общ.ПрибУч.</t>
  </si>
  <si>
    <t>Общ.ПрибУч</t>
  </si>
  <si>
    <t xml:space="preserve">* </t>
  </si>
  <si>
    <t>Цена на 1 кв.м.(тариф)</t>
  </si>
  <si>
    <r>
      <t>Услуги банка</t>
    </r>
    <r>
      <rPr>
        <b/>
        <sz val="8"/>
        <rFont val="Times New Roman"/>
        <family val="1"/>
      </rPr>
      <t xml:space="preserve"> (за перечисление денежных средств)</t>
    </r>
  </si>
  <si>
    <t xml:space="preserve">Сод. общ. имущества </t>
  </si>
  <si>
    <t>Сан.содер.прид.территории</t>
  </si>
  <si>
    <t xml:space="preserve">Управление многокв. домом </t>
  </si>
  <si>
    <t xml:space="preserve">Сод. Общ. имущества </t>
  </si>
  <si>
    <t xml:space="preserve">Сан. Сод.прид.территории </t>
  </si>
  <si>
    <t>Ком.тех.обсл.сист.ОДС</t>
  </si>
  <si>
    <t>«____» _______________2013.</t>
  </si>
  <si>
    <t>1. ПЛАНИРУЕМЫЕ ПОСТУПЛЕНИЯ</t>
  </si>
  <si>
    <t>Аренда общего имущества:</t>
  </si>
  <si>
    <t>***</t>
  </si>
  <si>
    <r>
      <t>Услуги банка</t>
    </r>
    <r>
      <rPr>
        <b/>
        <sz val="8"/>
        <rFont val="Times New Roman"/>
        <family val="1"/>
      </rPr>
      <t xml:space="preserve"> (за переч.ден. ср.)</t>
    </r>
  </si>
  <si>
    <t>**</t>
  </si>
  <si>
    <t>Обслуж.приб.учет.</t>
  </si>
  <si>
    <t>Решением общего собрания</t>
  </si>
  <si>
    <t>*</t>
  </si>
  <si>
    <t>Прим.</t>
  </si>
  <si>
    <t>*/***</t>
  </si>
  <si>
    <t xml:space="preserve">Очистка мусоропровода </t>
  </si>
  <si>
    <t>Радиоточка(кв.)</t>
  </si>
  <si>
    <t>Возможны изменения тарифов согласно Распоряжениям Комитета по тарифам</t>
  </si>
  <si>
    <t xml:space="preserve"> Освидет., страховка лифтов </t>
  </si>
  <si>
    <t xml:space="preserve"> Освидет., страховка  лифтов </t>
  </si>
  <si>
    <t>Нежилые помещения: 3020,5</t>
  </si>
  <si>
    <t>Обслуж. Квитанции кап.ремонт</t>
  </si>
  <si>
    <t>2015 г</t>
  </si>
  <si>
    <t>Планируемых поступлений и расходов на 2015г.</t>
  </si>
  <si>
    <t>3.55/2.14</t>
  </si>
  <si>
    <t>Отопление, ГВС</t>
  </si>
  <si>
    <t xml:space="preserve">ФОТ, канцелярские расходы, сопровождение програм, содержание оргтехники, </t>
  </si>
  <si>
    <t>а также другие административно-хозяйственные расходы.</t>
  </si>
  <si>
    <t>Водоотведение - 577767 руб. 18 коп.</t>
  </si>
  <si>
    <t>Водопотребление - 428608 руб. 48 коп.</t>
  </si>
  <si>
    <t>Водопотребление</t>
  </si>
  <si>
    <t>Сумма за 2014г.: Отопление, ГВС - 3408167 руб. 56 коп.</t>
  </si>
  <si>
    <t>Сумма может изменяться согласно показаний приборов учета;</t>
  </si>
  <si>
    <t>В статью входит: ежемесячная зар. плата , ежемес. вознаграж. председателя 38000 руб. 00 коп.,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</si>
</sst>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48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name val="Arial Cyr"/>
      <family val="0"/>
    </font>
    <font>
      <b/>
      <u val="single"/>
      <sz val="9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31">
      <selection activeCell="B91" sqref="B91"/>
    </sheetView>
  </sheetViews>
  <sheetFormatPr defaultColWidth="9.00390625" defaultRowHeight="12.75"/>
  <cols>
    <col min="1" max="1" width="3.75390625" style="32" customWidth="1"/>
    <col min="2" max="2" width="25.875" style="4" customWidth="1"/>
    <col min="3" max="3" width="7.75390625" style="40" customWidth="1"/>
    <col min="4" max="4" width="10.125" style="2" customWidth="1"/>
    <col min="5" max="5" width="11.625" style="2" customWidth="1"/>
    <col min="6" max="6" width="14.375" style="3" customWidth="1"/>
    <col min="7" max="7" width="12.625" style="3" customWidth="1"/>
    <col min="9" max="9" width="12.125" style="0" bestFit="1" customWidth="1"/>
    <col min="10" max="11" width="11.625" style="0" bestFit="1" customWidth="1"/>
    <col min="12" max="12" width="9.625" style="0" bestFit="1" customWidth="1"/>
  </cols>
  <sheetData>
    <row r="1" spans="2:8" ht="14.25">
      <c r="B1" s="10"/>
      <c r="D1" s="7"/>
      <c r="E1" s="8"/>
      <c r="F1" s="12" t="s">
        <v>0</v>
      </c>
      <c r="G1" s="13"/>
      <c r="H1" s="11"/>
    </row>
    <row r="2" spans="2:8" ht="14.25">
      <c r="B2" s="10"/>
      <c r="D2" s="7"/>
      <c r="E2" s="8"/>
      <c r="F2" s="12" t="s">
        <v>43</v>
      </c>
      <c r="G2" s="13"/>
      <c r="H2" s="11"/>
    </row>
    <row r="3" spans="2:8" ht="14.25">
      <c r="B3" s="10"/>
      <c r="D3" s="7"/>
      <c r="E3" s="8"/>
      <c r="F3" s="12" t="s">
        <v>1</v>
      </c>
      <c r="G3" s="13"/>
      <c r="H3" s="11"/>
    </row>
    <row r="4" spans="2:8" ht="14.25">
      <c r="B4" s="10"/>
      <c r="D4" s="7"/>
      <c r="E4" s="8"/>
      <c r="F4" s="12" t="s">
        <v>36</v>
      </c>
      <c r="G4" s="13" t="s">
        <v>54</v>
      </c>
      <c r="H4" s="11"/>
    </row>
    <row r="5" spans="1:8" ht="14.25">
      <c r="A5" s="57" t="s">
        <v>2</v>
      </c>
      <c r="B5" s="57"/>
      <c r="C5" s="57"/>
      <c r="D5" s="57"/>
      <c r="E5" s="57"/>
      <c r="F5" s="57"/>
      <c r="G5" s="57"/>
      <c r="H5" s="11"/>
    </row>
    <row r="6" spans="1:8" ht="14.25">
      <c r="A6" s="58" t="s">
        <v>55</v>
      </c>
      <c r="B6" s="58"/>
      <c r="C6" s="58"/>
      <c r="D6" s="58"/>
      <c r="E6" s="58"/>
      <c r="F6" s="58"/>
      <c r="G6" s="58"/>
      <c r="H6" s="11"/>
    </row>
    <row r="7" spans="1:8" ht="14.25">
      <c r="A7" s="33" t="s">
        <v>3</v>
      </c>
      <c r="B7" s="10"/>
      <c r="D7" s="7"/>
      <c r="E7" s="7"/>
      <c r="F7" s="8"/>
      <c r="G7" s="8"/>
      <c r="H7" s="11"/>
    </row>
    <row r="8" spans="1:8" ht="14.25">
      <c r="A8" s="33" t="s">
        <v>4</v>
      </c>
      <c r="B8" s="10"/>
      <c r="D8" s="7"/>
      <c r="E8" s="7"/>
      <c r="F8" s="8"/>
      <c r="G8" s="8"/>
      <c r="H8" s="11"/>
    </row>
    <row r="9" spans="1:8" ht="14.25">
      <c r="A9" s="33" t="s">
        <v>52</v>
      </c>
      <c r="B9" s="10"/>
      <c r="D9" s="7"/>
      <c r="E9" s="7"/>
      <c r="F9" s="8"/>
      <c r="G9" s="8"/>
      <c r="H9" s="11"/>
    </row>
    <row r="10" spans="1:7" ht="12.75">
      <c r="A10" s="59" t="s">
        <v>37</v>
      </c>
      <c r="B10" s="59"/>
      <c r="C10" s="59"/>
      <c r="D10" s="59"/>
      <c r="E10" s="59"/>
      <c r="F10" s="59"/>
      <c r="G10" s="59"/>
    </row>
    <row r="11" spans="1:7" ht="21">
      <c r="A11" s="30" t="s">
        <v>5</v>
      </c>
      <c r="B11" s="15" t="s">
        <v>6</v>
      </c>
      <c r="C11" s="16" t="s">
        <v>45</v>
      </c>
      <c r="D11" s="16" t="s">
        <v>7</v>
      </c>
      <c r="E11" s="16" t="s">
        <v>28</v>
      </c>
      <c r="F11" s="17" t="s">
        <v>8</v>
      </c>
      <c r="G11" s="17" t="s">
        <v>9</v>
      </c>
    </row>
    <row r="12" spans="1:7" ht="15">
      <c r="A12" s="56">
        <v>1</v>
      </c>
      <c r="B12" s="18" t="s">
        <v>30</v>
      </c>
      <c r="C12" s="39" t="s">
        <v>44</v>
      </c>
      <c r="D12" s="14"/>
      <c r="E12" s="14"/>
      <c r="F12" s="19"/>
      <c r="G12" s="19"/>
    </row>
    <row r="13" spans="1:7" ht="15">
      <c r="A13" s="56"/>
      <c r="B13" s="15" t="s">
        <v>10</v>
      </c>
      <c r="C13" s="39"/>
      <c r="D13" s="19">
        <v>10073</v>
      </c>
      <c r="E13" s="20">
        <v>9.47</v>
      </c>
      <c r="F13" s="19">
        <f>D13*E13</f>
        <v>95391.31000000001</v>
      </c>
      <c r="G13" s="19">
        <f>F13*12</f>
        <v>1144695.7200000002</v>
      </c>
    </row>
    <row r="14" spans="1:7" ht="15">
      <c r="A14" s="56"/>
      <c r="B14" s="15" t="s">
        <v>11</v>
      </c>
      <c r="C14" s="39"/>
      <c r="D14" s="19">
        <v>3020.5</v>
      </c>
      <c r="E14" s="20">
        <v>9.47</v>
      </c>
      <c r="F14" s="19">
        <f>D14*E14</f>
        <v>28604.135000000002</v>
      </c>
      <c r="G14" s="19">
        <f>F14*12</f>
        <v>343249.62</v>
      </c>
    </row>
    <row r="15" spans="1:7" ht="12.75" customHeight="1">
      <c r="A15" s="30">
        <v>2</v>
      </c>
      <c r="B15" s="18" t="s">
        <v>12</v>
      </c>
      <c r="C15" s="39" t="s">
        <v>44</v>
      </c>
      <c r="D15" s="19">
        <v>10073</v>
      </c>
      <c r="E15" s="14">
        <v>1.25</v>
      </c>
      <c r="F15" s="19">
        <f>SUM(D15*E15)</f>
        <v>12591.25</v>
      </c>
      <c r="G15" s="19">
        <f>SUM(F15*12)</f>
        <v>151095</v>
      </c>
    </row>
    <row r="16" spans="1:7" ht="15">
      <c r="A16" s="56">
        <v>3</v>
      </c>
      <c r="B16" s="18" t="s">
        <v>31</v>
      </c>
      <c r="C16" s="39" t="s">
        <v>44</v>
      </c>
      <c r="D16" s="19"/>
      <c r="E16" s="14"/>
      <c r="F16" s="19"/>
      <c r="G16" s="19"/>
    </row>
    <row r="17" spans="1:7" ht="15">
      <c r="A17" s="56"/>
      <c r="B17" s="15" t="s">
        <v>10</v>
      </c>
      <c r="C17" s="39"/>
      <c r="D17" s="19">
        <v>10073</v>
      </c>
      <c r="E17" s="20">
        <v>1.29</v>
      </c>
      <c r="F17" s="19">
        <f>D17*E17</f>
        <v>12994.17</v>
      </c>
      <c r="G17" s="19">
        <f>F17*12</f>
        <v>155930.04</v>
      </c>
    </row>
    <row r="18" spans="1:7" ht="15">
      <c r="A18" s="56"/>
      <c r="B18" s="15" t="s">
        <v>11</v>
      </c>
      <c r="C18" s="39"/>
      <c r="D18" s="19">
        <v>3020.5</v>
      </c>
      <c r="E18" s="20">
        <v>1.29</v>
      </c>
      <c r="F18" s="19">
        <f>D18*E18</f>
        <v>3896.445</v>
      </c>
      <c r="G18" s="19">
        <f>F18*12</f>
        <v>46757.340000000004</v>
      </c>
    </row>
    <row r="19" spans="1:7" ht="15">
      <c r="A19" s="30">
        <v>4</v>
      </c>
      <c r="B19" s="18" t="s">
        <v>47</v>
      </c>
      <c r="C19" s="39" t="s">
        <v>44</v>
      </c>
      <c r="D19" s="19">
        <v>10073</v>
      </c>
      <c r="E19" s="14">
        <v>1.09</v>
      </c>
      <c r="F19" s="19">
        <f>SUM(D19*E19)</f>
        <v>10979.570000000002</v>
      </c>
      <c r="G19" s="19">
        <f>SUM(F19*12)</f>
        <v>131754.84000000003</v>
      </c>
    </row>
    <row r="20" spans="1:7" ht="15">
      <c r="A20" s="56">
        <v>5</v>
      </c>
      <c r="B20" s="18" t="s">
        <v>13</v>
      </c>
      <c r="C20" s="39" t="s">
        <v>44</v>
      </c>
      <c r="D20" s="19"/>
      <c r="E20" s="14"/>
      <c r="F20" s="19"/>
      <c r="G20" s="19"/>
    </row>
    <row r="21" spans="1:7" ht="15">
      <c r="A21" s="56"/>
      <c r="B21" s="15" t="s">
        <v>10</v>
      </c>
      <c r="C21" s="39"/>
      <c r="D21" s="19">
        <v>10073</v>
      </c>
      <c r="E21" s="20">
        <v>5.08</v>
      </c>
      <c r="F21" s="19">
        <f>D21*E21</f>
        <v>51170.840000000004</v>
      </c>
      <c r="G21" s="19">
        <f>F21*12</f>
        <v>614050.0800000001</v>
      </c>
    </row>
    <row r="22" spans="1:7" ht="15">
      <c r="A22" s="56"/>
      <c r="B22" s="15" t="s">
        <v>11</v>
      </c>
      <c r="C22" s="39"/>
      <c r="D22" s="19">
        <v>3020.5</v>
      </c>
      <c r="E22" s="20">
        <v>5.08</v>
      </c>
      <c r="F22" s="19">
        <f>D22*E22</f>
        <v>15344.14</v>
      </c>
      <c r="G22" s="19">
        <f>F22*12</f>
        <v>184129.68</v>
      </c>
    </row>
    <row r="23" spans="1:7" ht="15">
      <c r="A23" s="30">
        <v>6</v>
      </c>
      <c r="B23" s="18" t="s">
        <v>14</v>
      </c>
      <c r="C23" s="39" t="s">
        <v>44</v>
      </c>
      <c r="D23" s="19">
        <v>10073</v>
      </c>
      <c r="E23" s="19">
        <v>0.56</v>
      </c>
      <c r="F23" s="19">
        <f>D23*E23</f>
        <v>5640.88</v>
      </c>
      <c r="G23" s="19">
        <f>F23*12</f>
        <v>67690.56</v>
      </c>
    </row>
    <row r="24" spans="1:7" ht="15">
      <c r="A24" s="30">
        <v>7</v>
      </c>
      <c r="B24" s="18" t="s">
        <v>48</v>
      </c>
      <c r="C24" s="39" t="s">
        <v>44</v>
      </c>
      <c r="D24" s="19">
        <v>190</v>
      </c>
      <c r="E24" s="19">
        <v>53.4</v>
      </c>
      <c r="F24" s="19">
        <f>D24*E24</f>
        <v>10146</v>
      </c>
      <c r="G24" s="19">
        <f>F24*12</f>
        <v>121752</v>
      </c>
    </row>
    <row r="25" spans="1:7" ht="15">
      <c r="A25" s="30">
        <v>8</v>
      </c>
      <c r="B25" s="18" t="s">
        <v>15</v>
      </c>
      <c r="C25" s="39" t="s">
        <v>44</v>
      </c>
      <c r="D25" s="19">
        <v>10073</v>
      </c>
      <c r="E25" s="14">
        <v>0.53</v>
      </c>
      <c r="F25" s="19">
        <f>D25*E25</f>
        <v>5338.6900000000005</v>
      </c>
      <c r="G25" s="19">
        <f>F25*12</f>
        <v>64064.280000000006</v>
      </c>
    </row>
    <row r="26" spans="1:7" ht="15">
      <c r="A26" s="56">
        <v>9</v>
      </c>
      <c r="B26" s="18" t="s">
        <v>32</v>
      </c>
      <c r="C26" s="39"/>
      <c r="D26" s="14"/>
      <c r="E26" s="14"/>
      <c r="F26" s="19"/>
      <c r="G26" s="19"/>
    </row>
    <row r="27" spans="1:7" ht="15">
      <c r="A27" s="56"/>
      <c r="B27" s="15" t="s">
        <v>10</v>
      </c>
      <c r="C27" s="39"/>
      <c r="D27" s="14">
        <v>10073</v>
      </c>
      <c r="E27" s="14">
        <v>4</v>
      </c>
      <c r="F27" s="19">
        <f>SUM(D27*E27)</f>
        <v>40292</v>
      </c>
      <c r="G27" s="19">
        <f>SUM(F27*12)</f>
        <v>483504</v>
      </c>
    </row>
    <row r="28" spans="1:7" ht="15">
      <c r="A28" s="56"/>
      <c r="B28" s="15" t="s">
        <v>11</v>
      </c>
      <c r="C28" s="39"/>
      <c r="D28" s="19">
        <v>3020.5</v>
      </c>
      <c r="E28" s="14">
        <v>6</v>
      </c>
      <c r="F28" s="19">
        <f>D28*E28</f>
        <v>18123</v>
      </c>
      <c r="G28" s="19">
        <f>F28*12</f>
        <v>217476</v>
      </c>
    </row>
    <row r="29" spans="1:13" ht="12.75" customHeight="1">
      <c r="A29" s="30">
        <v>10</v>
      </c>
      <c r="B29" s="18" t="s">
        <v>57</v>
      </c>
      <c r="C29" s="39" t="s">
        <v>46</v>
      </c>
      <c r="D29" s="14">
        <v>13093.5</v>
      </c>
      <c r="E29" s="14">
        <v>1408.01</v>
      </c>
      <c r="F29" s="19">
        <v>284013.98</v>
      </c>
      <c r="G29" s="19">
        <f>SUM(F29*12)</f>
        <v>3408167.76</v>
      </c>
      <c r="M29" s="46"/>
    </row>
    <row r="30" spans="1:11" ht="15" customHeight="1">
      <c r="A30" s="30">
        <v>11</v>
      </c>
      <c r="B30" s="18" t="s">
        <v>62</v>
      </c>
      <c r="C30" s="39" t="s">
        <v>46</v>
      </c>
      <c r="D30" s="14"/>
      <c r="E30" s="14">
        <v>21.03</v>
      </c>
      <c r="F30" s="19">
        <v>35717.373</v>
      </c>
      <c r="G30" s="19">
        <f>F30*12</f>
        <v>428608.476</v>
      </c>
      <c r="K30" s="6"/>
    </row>
    <row r="31" spans="1:7" ht="14.25" customHeight="1">
      <c r="A31" s="30">
        <v>12</v>
      </c>
      <c r="B31" s="18" t="s">
        <v>16</v>
      </c>
      <c r="C31" s="39" t="s">
        <v>46</v>
      </c>
      <c r="D31" s="14"/>
      <c r="E31" s="14">
        <v>21.03</v>
      </c>
      <c r="F31" s="19">
        <v>48147.265</v>
      </c>
      <c r="G31" s="19">
        <f>F31*12</f>
        <v>577767.1799999999</v>
      </c>
    </row>
    <row r="32" spans="1:7" ht="15">
      <c r="A32" s="56">
        <v>13</v>
      </c>
      <c r="B32" s="18" t="s">
        <v>17</v>
      </c>
      <c r="C32" s="39"/>
      <c r="D32" s="14"/>
      <c r="E32" s="14"/>
      <c r="F32" s="19"/>
      <c r="G32" s="19"/>
    </row>
    <row r="33" spans="1:7" ht="15">
      <c r="A33" s="56"/>
      <c r="B33" s="15" t="s">
        <v>18</v>
      </c>
      <c r="C33" s="39"/>
      <c r="D33" s="19">
        <v>10073</v>
      </c>
      <c r="E33" s="14">
        <v>2</v>
      </c>
      <c r="F33" s="19">
        <f>D33*E33</f>
        <v>20146</v>
      </c>
      <c r="G33" s="19">
        <f>F33*12</f>
        <v>241752</v>
      </c>
    </row>
    <row r="34" spans="1:7" ht="15">
      <c r="A34" s="56"/>
      <c r="B34" s="15" t="s">
        <v>11</v>
      </c>
      <c r="C34" s="39"/>
      <c r="D34" s="19">
        <v>3020.5</v>
      </c>
      <c r="E34" s="14">
        <v>3</v>
      </c>
      <c r="F34" s="19">
        <f>D34*E34</f>
        <v>9061.5</v>
      </c>
      <c r="G34" s="19">
        <f>F34*12</f>
        <v>108738</v>
      </c>
    </row>
    <row r="35" spans="1:7" ht="15">
      <c r="A35" s="30">
        <v>14</v>
      </c>
      <c r="B35" s="18" t="s">
        <v>22</v>
      </c>
      <c r="C35" s="39"/>
      <c r="D35" s="19">
        <v>224</v>
      </c>
      <c r="E35" s="19">
        <v>87</v>
      </c>
      <c r="F35" s="19">
        <f>D35*E35</f>
        <v>19488</v>
      </c>
      <c r="G35" s="19">
        <f>F35*12</f>
        <v>233856</v>
      </c>
    </row>
    <row r="36" spans="1:7" ht="16.5" customHeight="1">
      <c r="A36" s="30">
        <v>15</v>
      </c>
      <c r="B36" s="18" t="s">
        <v>19</v>
      </c>
      <c r="C36" s="39" t="s">
        <v>46</v>
      </c>
      <c r="D36" s="14">
        <v>13093.5</v>
      </c>
      <c r="E36" s="14" t="s">
        <v>56</v>
      </c>
      <c r="F36" s="19">
        <v>12000</v>
      </c>
      <c r="G36" s="19">
        <f>F36*12</f>
        <v>144000</v>
      </c>
    </row>
    <row r="37" spans="1:7" ht="29.25" customHeight="1">
      <c r="A37" s="30">
        <v>16</v>
      </c>
      <c r="B37" s="18" t="s">
        <v>29</v>
      </c>
      <c r="C37" s="39"/>
      <c r="D37" s="14" t="s">
        <v>24</v>
      </c>
      <c r="E37" s="20">
        <v>3</v>
      </c>
      <c r="F37" s="19">
        <v>24908.843</v>
      </c>
      <c r="G37" s="19">
        <f>SUM(F37*12)</f>
        <v>298906.11600000004</v>
      </c>
    </row>
    <row r="38" spans="1:7" ht="15">
      <c r="A38" s="30">
        <v>17</v>
      </c>
      <c r="B38" s="18" t="s">
        <v>51</v>
      </c>
      <c r="C38" s="39" t="s">
        <v>44</v>
      </c>
      <c r="D38" s="14">
        <v>10073</v>
      </c>
      <c r="E38" s="14">
        <v>0.17</v>
      </c>
      <c r="F38" s="19">
        <f>SUM(D38*E38)</f>
        <v>1712.41</v>
      </c>
      <c r="G38" s="19">
        <f>SUM(F38*12)</f>
        <v>20548.920000000002</v>
      </c>
    </row>
    <row r="39" spans="1:7" ht="15">
      <c r="A39" s="30">
        <v>18</v>
      </c>
      <c r="B39" s="18" t="s">
        <v>25</v>
      </c>
      <c r="C39" s="39" t="s">
        <v>44</v>
      </c>
      <c r="D39" s="14">
        <v>13093.5</v>
      </c>
      <c r="E39" s="14">
        <v>0.81</v>
      </c>
      <c r="F39" s="19">
        <f>SUM(D39*E39)</f>
        <v>10605.735</v>
      </c>
      <c r="G39" s="19">
        <f>SUM(F39*12)</f>
        <v>127268.82</v>
      </c>
    </row>
    <row r="40" spans="1:7" ht="15">
      <c r="A40" s="30">
        <v>19</v>
      </c>
      <c r="B40" s="18" t="s">
        <v>53</v>
      </c>
      <c r="C40" s="39"/>
      <c r="D40" s="14">
        <v>224</v>
      </c>
      <c r="E40" s="14">
        <v>10.55</v>
      </c>
      <c r="F40" s="19">
        <f>SUM(D40*E40)</f>
        <v>2363.2000000000003</v>
      </c>
      <c r="G40" s="19">
        <f>SUM(F40*12)</f>
        <v>28358.4</v>
      </c>
    </row>
    <row r="41" spans="1:7" ht="12.75" customHeight="1">
      <c r="A41" s="30">
        <v>20</v>
      </c>
      <c r="B41" s="18" t="s">
        <v>38</v>
      </c>
      <c r="C41" s="39"/>
      <c r="D41" s="14"/>
      <c r="E41" s="14"/>
      <c r="F41" s="19">
        <v>68800</v>
      </c>
      <c r="G41" s="19">
        <f>SUM(F41*12)</f>
        <v>825600</v>
      </c>
    </row>
    <row r="42" spans="1:7" ht="12.75" customHeight="1">
      <c r="A42" s="31"/>
      <c r="B42" s="27" t="s">
        <v>23</v>
      </c>
      <c r="C42" s="39"/>
      <c r="D42" s="28"/>
      <c r="E42" s="28"/>
      <c r="F42" s="29">
        <f>SUM(F13:F41)</f>
        <v>847476.736</v>
      </c>
      <c r="G42" s="29">
        <f>SUM(G13:G41)</f>
        <v>10169720.832</v>
      </c>
    </row>
    <row r="43" spans="1:7" ht="12.75" customHeight="1">
      <c r="A43" s="41"/>
      <c r="B43" s="42"/>
      <c r="C43" s="43"/>
      <c r="D43" s="44"/>
      <c r="E43" s="44"/>
      <c r="F43" s="45"/>
      <c r="G43" s="45"/>
    </row>
    <row r="44" spans="1:7" ht="12.75" customHeight="1">
      <c r="A44" s="41"/>
      <c r="B44" s="42"/>
      <c r="C44" s="43"/>
      <c r="D44" s="44"/>
      <c r="E44" s="44"/>
      <c r="F44" s="45"/>
      <c r="G44" s="45"/>
    </row>
    <row r="45" spans="1:7" ht="12.75" customHeight="1">
      <c r="A45" s="41"/>
      <c r="B45" s="42"/>
      <c r="C45" s="43"/>
      <c r="D45" s="44"/>
      <c r="E45" s="44"/>
      <c r="F45" s="45"/>
      <c r="G45" s="45"/>
    </row>
    <row r="46" spans="1:7" ht="17.25" customHeight="1">
      <c r="A46" s="41"/>
      <c r="B46" s="42"/>
      <c r="C46" s="43"/>
      <c r="D46" s="44"/>
      <c r="E46" s="44"/>
      <c r="F46" s="45"/>
      <c r="G46" s="45"/>
    </row>
    <row r="47" spans="1:7" ht="14.25" customHeight="1" hidden="1">
      <c r="A47" s="41"/>
      <c r="B47" s="42"/>
      <c r="C47" s="43"/>
      <c r="D47" s="44"/>
      <c r="E47" s="44"/>
      <c r="F47" s="45"/>
      <c r="G47" s="45"/>
    </row>
    <row r="48" ht="16.5" customHeight="1">
      <c r="A48" s="34"/>
    </row>
    <row r="49" spans="1:11" ht="16.5" customHeight="1">
      <c r="A49" s="59" t="s">
        <v>20</v>
      </c>
      <c r="B49" s="59"/>
      <c r="C49" s="59"/>
      <c r="D49" s="59"/>
      <c r="E49" s="59"/>
      <c r="F49" s="59"/>
      <c r="G49" s="59"/>
      <c r="J49" s="6"/>
      <c r="K49" s="6"/>
    </row>
    <row r="50" spans="1:11" ht="21">
      <c r="A50" s="30" t="s">
        <v>5</v>
      </c>
      <c r="B50" s="15" t="s">
        <v>6</v>
      </c>
      <c r="C50" s="16" t="s">
        <v>45</v>
      </c>
      <c r="D50" s="16" t="s">
        <v>7</v>
      </c>
      <c r="E50" s="16" t="s">
        <v>28</v>
      </c>
      <c r="F50" s="17" t="s">
        <v>8</v>
      </c>
      <c r="G50" s="17" t="s">
        <v>9</v>
      </c>
      <c r="J50" s="6"/>
      <c r="K50" s="6"/>
    </row>
    <row r="51" spans="1:7" ht="15">
      <c r="A51" s="56">
        <v>1</v>
      </c>
      <c r="B51" s="18" t="s">
        <v>33</v>
      </c>
      <c r="C51" s="39" t="s">
        <v>44</v>
      </c>
      <c r="D51" s="14"/>
      <c r="E51" s="14"/>
      <c r="F51" s="19"/>
      <c r="G51" s="19"/>
    </row>
    <row r="52" spans="1:7" ht="15">
      <c r="A52" s="56"/>
      <c r="B52" s="15" t="s">
        <v>10</v>
      </c>
      <c r="C52" s="39"/>
      <c r="D52" s="19">
        <v>10073</v>
      </c>
      <c r="E52" s="20">
        <v>9.47</v>
      </c>
      <c r="F52" s="19">
        <f>D52*E52</f>
        <v>95391.31000000001</v>
      </c>
      <c r="G52" s="19">
        <f>F52*12</f>
        <v>1144695.7200000002</v>
      </c>
    </row>
    <row r="53" spans="1:7" ht="15">
      <c r="A53" s="56"/>
      <c r="B53" s="15" t="s">
        <v>11</v>
      </c>
      <c r="C53" s="39"/>
      <c r="D53" s="19">
        <v>3020.5</v>
      </c>
      <c r="E53" s="20">
        <v>9.47</v>
      </c>
      <c r="F53" s="19">
        <f>D53*E53</f>
        <v>28604.135000000002</v>
      </c>
      <c r="G53" s="19">
        <f>F53*12</f>
        <v>343249.62</v>
      </c>
    </row>
    <row r="54" spans="1:7" ht="15">
      <c r="A54" s="30">
        <v>2</v>
      </c>
      <c r="B54" s="18" t="s">
        <v>12</v>
      </c>
      <c r="C54" s="39" t="s">
        <v>44</v>
      </c>
      <c r="D54" s="19">
        <v>10073</v>
      </c>
      <c r="E54" s="14">
        <v>1.25</v>
      </c>
      <c r="F54" s="19">
        <f>SUM(D54*E54)</f>
        <v>12591.25</v>
      </c>
      <c r="G54" s="19">
        <f>SUM(F54*12)</f>
        <v>151095</v>
      </c>
    </row>
    <row r="55" spans="1:7" ht="13.5" customHeight="1">
      <c r="A55" s="56">
        <v>3</v>
      </c>
      <c r="B55" s="18" t="s">
        <v>34</v>
      </c>
      <c r="C55" s="39" t="s">
        <v>44</v>
      </c>
      <c r="D55" s="19"/>
      <c r="E55" s="14"/>
      <c r="F55" s="19"/>
      <c r="G55" s="19"/>
    </row>
    <row r="56" spans="1:7" ht="12.75" customHeight="1">
      <c r="A56" s="56"/>
      <c r="B56" s="15" t="s">
        <v>10</v>
      </c>
      <c r="C56" s="39"/>
      <c r="D56" s="19">
        <v>10073</v>
      </c>
      <c r="E56" s="20">
        <v>1.29</v>
      </c>
      <c r="F56" s="19">
        <f>D56*E56</f>
        <v>12994.17</v>
      </c>
      <c r="G56" s="19">
        <f>F56*12</f>
        <v>155930.04</v>
      </c>
    </row>
    <row r="57" spans="1:9" ht="12.75" customHeight="1">
      <c r="A57" s="56"/>
      <c r="B57" s="15" t="s">
        <v>11</v>
      </c>
      <c r="C57" s="39"/>
      <c r="D57" s="19">
        <v>3020.5</v>
      </c>
      <c r="E57" s="20">
        <v>1.29</v>
      </c>
      <c r="F57" s="19">
        <f>D57*E57</f>
        <v>3896.445</v>
      </c>
      <c r="G57" s="19">
        <f>F57*12</f>
        <v>46757.340000000004</v>
      </c>
      <c r="I57" s="6"/>
    </row>
    <row r="58" spans="1:7" ht="12.75" customHeight="1">
      <c r="A58" s="30">
        <v>4</v>
      </c>
      <c r="B58" s="18" t="s">
        <v>47</v>
      </c>
      <c r="C58" s="39" t="s">
        <v>44</v>
      </c>
      <c r="D58" s="19">
        <v>10073</v>
      </c>
      <c r="E58" s="14">
        <v>1.09</v>
      </c>
      <c r="F58" s="19">
        <f>SUM(D58*E58)</f>
        <v>10979.570000000002</v>
      </c>
      <c r="G58" s="19">
        <f>SUM(F58*12)</f>
        <v>131754.84000000003</v>
      </c>
    </row>
    <row r="59" spans="1:7" s="1" customFormat="1" ht="13.5" customHeight="1">
      <c r="A59" s="56">
        <v>5</v>
      </c>
      <c r="B59" s="18" t="s">
        <v>13</v>
      </c>
      <c r="C59" s="39" t="s">
        <v>44</v>
      </c>
      <c r="D59" s="19"/>
      <c r="E59" s="14"/>
      <c r="F59" s="19"/>
      <c r="G59" s="19"/>
    </row>
    <row r="60" spans="1:12" ht="12.75" customHeight="1">
      <c r="A60" s="56"/>
      <c r="B60" s="15" t="s">
        <v>10</v>
      </c>
      <c r="C60" s="39"/>
      <c r="D60" s="19">
        <v>10073</v>
      </c>
      <c r="E60" s="20">
        <v>5.08</v>
      </c>
      <c r="F60" s="19">
        <f>D60*E60</f>
        <v>51170.840000000004</v>
      </c>
      <c r="G60" s="19">
        <f>F60*12</f>
        <v>614050.0800000001</v>
      </c>
      <c r="K60" s="6"/>
      <c r="L60" s="6"/>
    </row>
    <row r="61" spans="1:7" ht="12.75" customHeight="1">
      <c r="A61" s="56"/>
      <c r="B61" s="15" t="s">
        <v>11</v>
      </c>
      <c r="C61" s="39"/>
      <c r="D61" s="19">
        <v>3020.5</v>
      </c>
      <c r="E61" s="20">
        <v>5.08</v>
      </c>
      <c r="F61" s="19">
        <f>D61*E61</f>
        <v>15344.14</v>
      </c>
      <c r="G61" s="19">
        <f>F61*12</f>
        <v>184129.68</v>
      </c>
    </row>
    <row r="62" spans="1:7" ht="15">
      <c r="A62" s="30">
        <v>6</v>
      </c>
      <c r="B62" s="18" t="s">
        <v>14</v>
      </c>
      <c r="C62" s="39" t="s">
        <v>44</v>
      </c>
      <c r="D62" s="19">
        <v>10073</v>
      </c>
      <c r="E62" s="19">
        <v>0.56</v>
      </c>
      <c r="F62" s="19">
        <f>D62*E62</f>
        <v>5640.88</v>
      </c>
      <c r="G62" s="19">
        <f>F62*12</f>
        <v>67690.56</v>
      </c>
    </row>
    <row r="63" spans="1:7" ht="15">
      <c r="A63" s="30">
        <v>7</v>
      </c>
      <c r="B63" s="18" t="s">
        <v>48</v>
      </c>
      <c r="C63" s="39" t="s">
        <v>44</v>
      </c>
      <c r="D63" s="19">
        <v>190</v>
      </c>
      <c r="E63" s="19">
        <v>53.4</v>
      </c>
      <c r="F63" s="19">
        <f>D63*E63</f>
        <v>10146</v>
      </c>
      <c r="G63" s="19">
        <f>F63*12</f>
        <v>121752</v>
      </c>
    </row>
    <row r="64" spans="1:7" ht="12.75" customHeight="1">
      <c r="A64" s="30">
        <v>8</v>
      </c>
      <c r="B64" s="18" t="s">
        <v>15</v>
      </c>
      <c r="C64" s="39" t="s">
        <v>44</v>
      </c>
      <c r="D64" s="19">
        <v>10073</v>
      </c>
      <c r="E64" s="14">
        <v>0.53</v>
      </c>
      <c r="F64" s="19">
        <f>D64*E64</f>
        <v>5338.6900000000005</v>
      </c>
      <c r="G64" s="19">
        <f>F64*12</f>
        <v>64064.280000000006</v>
      </c>
    </row>
    <row r="65" spans="1:7" ht="12.75" customHeight="1">
      <c r="A65" s="30">
        <v>9</v>
      </c>
      <c r="B65" s="18" t="s">
        <v>32</v>
      </c>
      <c r="C65" s="39" t="s">
        <v>41</v>
      </c>
      <c r="D65" s="14">
        <v>1320.5</v>
      </c>
      <c r="E65" s="14"/>
      <c r="F65" s="19">
        <v>101882.97</v>
      </c>
      <c r="G65" s="19">
        <f>SUM(F65*12)</f>
        <v>1222595.6400000001</v>
      </c>
    </row>
    <row r="66" spans="1:7" ht="12.75" customHeight="1">
      <c r="A66" s="30">
        <v>10</v>
      </c>
      <c r="B66" s="18" t="s">
        <v>57</v>
      </c>
      <c r="C66" s="39" t="s">
        <v>46</v>
      </c>
      <c r="D66" s="14"/>
      <c r="E66" s="14">
        <v>1408.01</v>
      </c>
      <c r="F66" s="19">
        <v>284013.98</v>
      </c>
      <c r="G66" s="19">
        <f>SUM(F66*12)</f>
        <v>3408167.76</v>
      </c>
    </row>
    <row r="67" spans="1:7" ht="12.75" customHeight="1">
      <c r="A67" s="30">
        <v>11</v>
      </c>
      <c r="B67" s="18" t="s">
        <v>62</v>
      </c>
      <c r="C67" s="39" t="s">
        <v>46</v>
      </c>
      <c r="D67" s="14"/>
      <c r="E67" s="14">
        <v>21.03</v>
      </c>
      <c r="F67" s="19">
        <v>35717.373</v>
      </c>
      <c r="G67" s="19">
        <f>F67*12</f>
        <v>428608.476</v>
      </c>
    </row>
    <row r="68" spans="1:7" ht="12.75" customHeight="1">
      <c r="A68" s="30">
        <v>13</v>
      </c>
      <c r="B68" s="18" t="s">
        <v>16</v>
      </c>
      <c r="C68" s="39" t="s">
        <v>46</v>
      </c>
      <c r="D68" s="14"/>
      <c r="E68" s="14">
        <v>21.03</v>
      </c>
      <c r="F68" s="19">
        <v>48147.265</v>
      </c>
      <c r="G68" s="19">
        <f>F68*12</f>
        <v>577767.1799999999</v>
      </c>
    </row>
    <row r="69" spans="1:7" ht="12.75" customHeight="1">
      <c r="A69" s="56">
        <v>14</v>
      </c>
      <c r="B69" s="18" t="s">
        <v>17</v>
      </c>
      <c r="C69" s="39"/>
      <c r="D69" s="14"/>
      <c r="E69" s="14"/>
      <c r="F69" s="19"/>
      <c r="G69" s="19"/>
    </row>
    <row r="70" spans="1:7" ht="12.75" customHeight="1">
      <c r="A70" s="56"/>
      <c r="B70" s="15" t="s">
        <v>18</v>
      </c>
      <c r="C70" s="39"/>
      <c r="D70" s="19">
        <v>10073</v>
      </c>
      <c r="E70" s="14">
        <v>2</v>
      </c>
      <c r="F70" s="19">
        <f>D70*E70</f>
        <v>20146</v>
      </c>
      <c r="G70" s="19">
        <f>F70*12</f>
        <v>241752</v>
      </c>
    </row>
    <row r="71" spans="1:7" ht="12.75" customHeight="1">
      <c r="A71" s="56"/>
      <c r="B71" s="15" t="s">
        <v>11</v>
      </c>
      <c r="C71" s="39"/>
      <c r="D71" s="19">
        <v>3020.5</v>
      </c>
      <c r="E71" s="14">
        <v>3</v>
      </c>
      <c r="F71" s="19">
        <f>D71*E71</f>
        <v>9061.5</v>
      </c>
      <c r="G71" s="19">
        <f>F71*12</f>
        <v>108738</v>
      </c>
    </row>
    <row r="72" spans="1:7" ht="15">
      <c r="A72" s="30">
        <v>15</v>
      </c>
      <c r="B72" s="18" t="s">
        <v>22</v>
      </c>
      <c r="C72" s="39" t="s">
        <v>44</v>
      </c>
      <c r="D72" s="19">
        <v>224</v>
      </c>
      <c r="E72" s="19">
        <v>87</v>
      </c>
      <c r="F72" s="19">
        <f>D72*E72</f>
        <v>19488</v>
      </c>
      <c r="G72" s="19">
        <f>F72*12</f>
        <v>233856</v>
      </c>
    </row>
    <row r="73" spans="1:7" ht="13.5" customHeight="1">
      <c r="A73" s="30">
        <v>16</v>
      </c>
      <c r="B73" s="18" t="s">
        <v>19</v>
      </c>
      <c r="C73" s="39" t="s">
        <v>44</v>
      </c>
      <c r="D73" s="14">
        <v>13093.5</v>
      </c>
      <c r="E73" s="14" t="s">
        <v>56</v>
      </c>
      <c r="F73" s="19">
        <v>12000</v>
      </c>
      <c r="G73" s="19">
        <f>F73*12</f>
        <v>144000</v>
      </c>
    </row>
    <row r="74" spans="1:7" ht="12.75" customHeight="1">
      <c r="A74" s="30">
        <v>17</v>
      </c>
      <c r="B74" s="18" t="s">
        <v>40</v>
      </c>
      <c r="C74" s="39"/>
      <c r="D74" s="14" t="s">
        <v>24</v>
      </c>
      <c r="E74" s="20">
        <v>3</v>
      </c>
      <c r="F74" s="19">
        <v>24908.843</v>
      </c>
      <c r="G74" s="19">
        <f>SUM(F74*12)</f>
        <v>298906.11600000004</v>
      </c>
    </row>
    <row r="75" spans="1:7" ht="12.75" customHeight="1">
      <c r="A75" s="30">
        <v>18</v>
      </c>
      <c r="B75" s="18" t="s">
        <v>50</v>
      </c>
      <c r="C75" s="39" t="s">
        <v>44</v>
      </c>
      <c r="D75" s="14">
        <v>10073</v>
      </c>
      <c r="E75" s="14">
        <v>0.17</v>
      </c>
      <c r="F75" s="19">
        <f>SUM(D75*E75)</f>
        <v>1712.41</v>
      </c>
      <c r="G75" s="19">
        <f>SUM(F75*12)</f>
        <v>20548.920000000002</v>
      </c>
    </row>
    <row r="76" spans="1:7" ht="15">
      <c r="A76" s="56">
        <v>19</v>
      </c>
      <c r="B76" s="18" t="s">
        <v>35</v>
      </c>
      <c r="C76" s="39"/>
      <c r="D76" s="14"/>
      <c r="E76" s="14"/>
      <c r="F76" s="19">
        <v>2670</v>
      </c>
      <c r="G76" s="19">
        <f>SUM(F76*12)</f>
        <v>32040</v>
      </c>
    </row>
    <row r="77" spans="1:7" ht="1.5" customHeight="1" hidden="1">
      <c r="A77" s="56"/>
      <c r="B77" s="21"/>
      <c r="C77" s="39"/>
      <c r="D77" s="22"/>
      <c r="E77" s="22"/>
      <c r="F77" s="19"/>
      <c r="G77" s="19"/>
    </row>
    <row r="78" spans="1:7" ht="15" hidden="1">
      <c r="A78" s="56"/>
      <c r="B78" s="21"/>
      <c r="C78" s="39"/>
      <c r="D78" s="22"/>
      <c r="E78" s="22"/>
      <c r="F78" s="19"/>
      <c r="G78" s="19"/>
    </row>
    <row r="79" spans="1:7" ht="15" hidden="1">
      <c r="A79" s="56"/>
      <c r="B79" s="21"/>
      <c r="C79" s="39"/>
      <c r="D79" s="22"/>
      <c r="E79" s="22"/>
      <c r="F79" s="19"/>
      <c r="G79" s="19"/>
    </row>
    <row r="80" spans="1:7" ht="15" hidden="1">
      <c r="A80" s="56"/>
      <c r="B80" s="21"/>
      <c r="C80" s="39"/>
      <c r="D80" s="22"/>
      <c r="E80" s="22"/>
      <c r="F80" s="19"/>
      <c r="G80" s="19"/>
    </row>
    <row r="81" spans="1:7" ht="3.75" customHeight="1" hidden="1">
      <c r="A81" s="30">
        <v>20</v>
      </c>
      <c r="B81" s="18" t="s">
        <v>26</v>
      </c>
      <c r="C81" s="39"/>
      <c r="D81" s="23"/>
      <c r="E81" s="24"/>
      <c r="F81" s="25"/>
      <c r="G81" s="25"/>
    </row>
    <row r="82" spans="1:7" ht="15" hidden="1">
      <c r="A82" s="30"/>
      <c r="B82" s="15" t="s">
        <v>10</v>
      </c>
      <c r="C82" s="39"/>
      <c r="D82" s="22">
        <v>10073</v>
      </c>
      <c r="E82" s="22">
        <v>0.81</v>
      </c>
      <c r="F82" s="19">
        <f>SUM(D82*E82)</f>
        <v>8159.13</v>
      </c>
      <c r="G82" s="19">
        <f aca="true" t="shared" si="0" ref="G82:G87">SUM(F82*12)</f>
        <v>97909.56</v>
      </c>
    </row>
    <row r="83" spans="1:7" ht="15" hidden="1">
      <c r="A83" s="30"/>
      <c r="B83" s="15" t="s">
        <v>11</v>
      </c>
      <c r="C83" s="39"/>
      <c r="D83" s="22">
        <v>3090</v>
      </c>
      <c r="E83" s="22">
        <v>0.81</v>
      </c>
      <c r="F83" s="19">
        <f>SUM(D83*E83)</f>
        <v>2502.9</v>
      </c>
      <c r="G83" s="19">
        <f t="shared" si="0"/>
        <v>30034.800000000003</v>
      </c>
    </row>
    <row r="84" spans="1:7" ht="15" hidden="1">
      <c r="A84" s="30">
        <v>21</v>
      </c>
      <c r="B84" s="18" t="s">
        <v>21</v>
      </c>
      <c r="C84" s="39"/>
      <c r="D84" s="22"/>
      <c r="E84" s="22"/>
      <c r="F84" s="19">
        <v>6000</v>
      </c>
      <c r="G84" s="19">
        <f t="shared" si="0"/>
        <v>72000</v>
      </c>
    </row>
    <row r="85" spans="1:7" ht="15">
      <c r="A85" s="30">
        <v>20</v>
      </c>
      <c r="B85" s="18" t="s">
        <v>21</v>
      </c>
      <c r="C85" s="39"/>
      <c r="D85" s="22"/>
      <c r="E85" s="22"/>
      <c r="F85" s="19">
        <v>6000</v>
      </c>
      <c r="G85" s="19">
        <f t="shared" si="0"/>
        <v>72000</v>
      </c>
    </row>
    <row r="86" spans="1:7" ht="17.25" customHeight="1">
      <c r="A86" s="30">
        <v>21</v>
      </c>
      <c r="B86" s="18" t="s">
        <v>42</v>
      </c>
      <c r="C86" s="39" t="s">
        <v>44</v>
      </c>
      <c r="D86" s="22">
        <v>13093.5</v>
      </c>
      <c r="E86" s="22">
        <v>0.81</v>
      </c>
      <c r="F86" s="19">
        <f>SUM(D86*E86)</f>
        <v>10605.735</v>
      </c>
      <c r="G86" s="19">
        <f t="shared" si="0"/>
        <v>127268.82</v>
      </c>
    </row>
    <row r="87" spans="1:7" ht="17.25" customHeight="1">
      <c r="A87" s="30">
        <v>22</v>
      </c>
      <c r="B87" s="18" t="s">
        <v>53</v>
      </c>
      <c r="C87" s="39"/>
      <c r="D87" s="22">
        <v>224</v>
      </c>
      <c r="E87" s="22">
        <v>10.55</v>
      </c>
      <c r="F87" s="19">
        <f>SUM(D87*E87)</f>
        <v>2363.2000000000003</v>
      </c>
      <c r="G87" s="19">
        <f t="shared" si="0"/>
        <v>28358.4</v>
      </c>
    </row>
    <row r="88" spans="1:14" ht="15.75">
      <c r="A88" s="31"/>
      <c r="B88" s="26" t="s">
        <v>23</v>
      </c>
      <c r="C88" s="39"/>
      <c r="D88" s="16"/>
      <c r="E88" s="16"/>
      <c r="F88" s="17">
        <f>SUM(F52:F87)</f>
        <v>847476.736</v>
      </c>
      <c r="G88" s="17">
        <f>SUM(G52:G87)</f>
        <v>10169720.832000002</v>
      </c>
      <c r="I88" s="6"/>
      <c r="J88" s="6"/>
      <c r="K88" s="6"/>
      <c r="N88" s="6"/>
    </row>
    <row r="89" spans="6:10" ht="15.75">
      <c r="F89" s="9"/>
      <c r="G89" s="9"/>
      <c r="J89" s="6"/>
    </row>
    <row r="90" spans="1:7" s="37" customFormat="1" ht="15">
      <c r="A90" s="35" t="s">
        <v>27</v>
      </c>
      <c r="B90" s="48" t="s">
        <v>49</v>
      </c>
      <c r="C90" s="40"/>
      <c r="D90" s="32"/>
      <c r="E90" s="32"/>
      <c r="F90" s="36"/>
      <c r="G90" s="36"/>
    </row>
    <row r="91" spans="1:7" ht="15">
      <c r="A91" s="35" t="s">
        <v>41</v>
      </c>
      <c r="B91" s="48" t="s">
        <v>65</v>
      </c>
      <c r="D91" s="7"/>
      <c r="E91" s="7"/>
      <c r="F91" s="8"/>
      <c r="G91" s="8"/>
    </row>
    <row r="92" spans="1:7" ht="15">
      <c r="A92" s="35"/>
      <c r="B92" s="48" t="s">
        <v>58</v>
      </c>
      <c r="D92" s="7"/>
      <c r="E92" s="7"/>
      <c r="F92" s="8"/>
      <c r="G92" s="8"/>
    </row>
    <row r="93" spans="1:7" ht="15">
      <c r="A93" s="35"/>
      <c r="B93" s="48" t="s">
        <v>59</v>
      </c>
      <c r="D93" s="7"/>
      <c r="E93" s="7"/>
      <c r="F93" s="8"/>
      <c r="G93" s="8"/>
    </row>
    <row r="94" spans="1:2" ht="15">
      <c r="A94" s="47" t="s">
        <v>39</v>
      </c>
      <c r="B94" s="48" t="s">
        <v>64</v>
      </c>
    </row>
    <row r="95" spans="1:2" ht="14.25">
      <c r="A95" s="38"/>
      <c r="B95" s="48" t="s">
        <v>63</v>
      </c>
    </row>
    <row r="96" spans="1:6" ht="15">
      <c r="A96" s="49"/>
      <c r="B96" s="48" t="s">
        <v>61</v>
      </c>
      <c r="C96" s="51"/>
      <c r="D96" s="52"/>
      <c r="E96" s="52"/>
      <c r="F96" s="53"/>
    </row>
    <row r="97" spans="1:9" ht="12.75">
      <c r="A97" s="49"/>
      <c r="B97" s="48" t="s">
        <v>60</v>
      </c>
      <c r="C97" s="50"/>
      <c r="D97" s="52"/>
      <c r="E97" s="52"/>
      <c r="F97" s="53"/>
      <c r="I97" s="5"/>
    </row>
    <row r="98" spans="1:6" ht="12.75">
      <c r="A98" s="49"/>
      <c r="B98" s="50"/>
      <c r="C98" s="50"/>
      <c r="D98" s="52"/>
      <c r="E98" s="52"/>
      <c r="F98" s="53"/>
    </row>
    <row r="99" spans="1:6" ht="12.75">
      <c r="A99" s="49"/>
      <c r="B99" s="50"/>
      <c r="C99" s="50"/>
      <c r="D99" s="52"/>
      <c r="E99" s="52"/>
      <c r="F99" s="53"/>
    </row>
    <row r="100" spans="1:6" ht="14.25">
      <c r="A100" s="49"/>
      <c r="B100" s="54"/>
      <c r="C100" s="55"/>
      <c r="D100" s="49"/>
      <c r="E100" s="49"/>
      <c r="F100" s="53"/>
    </row>
  </sheetData>
  <sheetProtection/>
  <mergeCells count="14">
    <mergeCell ref="A5:G5"/>
    <mergeCell ref="A6:G6"/>
    <mergeCell ref="A10:G10"/>
    <mergeCell ref="A49:G49"/>
    <mergeCell ref="A32:A34"/>
    <mergeCell ref="A16:A18"/>
    <mergeCell ref="A20:A22"/>
    <mergeCell ref="A12:A14"/>
    <mergeCell ref="A26:A28"/>
    <mergeCell ref="A55:A57"/>
    <mergeCell ref="A59:A61"/>
    <mergeCell ref="A51:A53"/>
    <mergeCell ref="A76:A80"/>
    <mergeCell ref="A69:A71"/>
  </mergeCells>
  <printOptions/>
  <pageMargins left="0.75" right="0.75" top="1" bottom="1" header="0.5" footer="0.5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cp:lastPrinted>2015-03-10T15:31:40Z</cp:lastPrinted>
  <dcterms:created xsi:type="dcterms:W3CDTF">2011-03-05T15:50:35Z</dcterms:created>
  <dcterms:modified xsi:type="dcterms:W3CDTF">2015-10-12T17:18:14Z</dcterms:modified>
  <cp:category/>
  <cp:version/>
  <cp:contentType/>
  <cp:contentStatus/>
</cp:coreProperties>
</file>